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P_Peter\ArduinoProjekte\Projekt Bienen\Bilder\"/>
    </mc:Choice>
  </mc:AlternateContent>
  <xr:revisionPtr revIDLastSave="0" documentId="13_ncr:1_{9366F19C-C441-443A-91B4-618EF91F2FFF}" xr6:coauthVersionLast="46" xr6:coauthVersionMax="46" xr10:uidLastSave="{00000000-0000-0000-0000-000000000000}"/>
  <bookViews>
    <workbookView xWindow="2085" yWindow="360" windowWidth="21330" windowHeight="11655"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F17" i="1"/>
  <c r="F16" i="1"/>
  <c r="M18" i="1"/>
  <c r="M17" i="1"/>
  <c r="M16" i="1"/>
  <c r="B18" i="1"/>
  <c r="B17" i="1"/>
  <c r="B16" i="1"/>
  <c r="I10" i="1"/>
  <c r="I9" i="1"/>
  <c r="I8" i="1"/>
  <c r="H10" i="1"/>
  <c r="H9" i="1"/>
  <c r="K10" i="1" l="1"/>
  <c r="K9" i="1"/>
  <c r="H8" i="1"/>
  <c r="K8" i="1"/>
</calcChain>
</file>

<file path=xl/sharedStrings.xml><?xml version="1.0" encoding="utf-8"?>
<sst xmlns="http://schemas.openxmlformats.org/spreadsheetml/2006/main" count="19" uniqueCount="19">
  <si>
    <t>Stockwaage Rot</t>
  </si>
  <si>
    <t>Temperatur</t>
  </si>
  <si>
    <t>Stockwaage Gelb</t>
  </si>
  <si>
    <t>Stockwaage Blau</t>
  </si>
  <si>
    <t>Formel Rot</t>
  </si>
  <si>
    <t>Lesen des HX711</t>
  </si>
  <si>
    <t>long Meas = scale.averageValue(20);  // HX711 Mittelwert aus 20 Messungen</t>
  </si>
  <si>
    <t>Formel Gelb</t>
  </si>
  <si>
    <t>Formel Blau</t>
  </si>
  <si>
    <t>Steigung
CNT / Kg</t>
  </si>
  <si>
    <t>Offset
CNT</t>
  </si>
  <si>
    <t>Kalibrierung von 3 Stockwaagen</t>
  </si>
  <si>
    <t>Leergewicht 
Kg</t>
  </si>
  <si>
    <t>Testgewicht1
Kg</t>
  </si>
  <si>
    <t>Testgewicht 2
Kg</t>
  </si>
  <si>
    <t>Testgewicht 3
Kg</t>
  </si>
  <si>
    <t>Gramm / 1000 CNT</t>
  </si>
  <si>
    <r>
      <rPr>
        <b/>
        <u/>
        <sz val="12"/>
        <color theme="1"/>
        <rFont val="Calibri"/>
        <family val="2"/>
        <scheme val="minor"/>
      </rPr>
      <t xml:space="preserve">Vorgehen : </t>
    </r>
    <r>
      <rPr>
        <sz val="12"/>
        <color theme="1"/>
        <rFont val="Calibri"/>
        <family val="2"/>
        <scheme val="minor"/>
      </rPr>
      <t xml:space="preserve">
Sein eigenes Körpergewicht messen und in die roten Felder eintragen . Dann die  jeweilige Long Werte (CNT) der HX711 Messungen für das Leergewicht und das Körpergewicht zusammen mit der Messtemperatur in die gelben Felder eintragen.  Dann die Formel kopieren und in den Arduino Sketch eintragen.</t>
    </r>
  </si>
  <si>
    <t>Berechnungsformel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</si>
</sst>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u/>
      <sz val="12"/>
      <color theme="1"/>
      <name val="Calibri"/>
      <family val="2"/>
      <scheme val="minor"/>
    </font>
    <font>
      <b/>
      <u/>
      <sz val="11"/>
      <color rgb="FFFF0000"/>
      <name val="Calibri"/>
      <family val="2"/>
      <scheme val="minor"/>
    </font>
  </fonts>
  <fills count="5">
    <fill>
      <patternFill patternType="none"/>
    </fill>
    <fill>
      <patternFill patternType="gray125"/>
    </fill>
    <fill>
      <patternFill patternType="solid">
        <fgColor rgb="FFFF66CC"/>
        <bgColor indexed="64"/>
      </patternFill>
    </fill>
    <fill>
      <patternFill patternType="solid">
        <fgColor rgb="FFFFFF66"/>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3" fillId="0" borderId="0" xfId="0" applyFont="1"/>
    <xf numFmtId="0" fontId="0" fillId="0" borderId="1" xfId="0" applyBorder="1" applyAlignment="1">
      <alignment horizontal="center"/>
    </xf>
    <xf numFmtId="0" fontId="0" fillId="0" borderId="1" xfId="0" applyBorder="1"/>
    <xf numFmtId="164" fontId="0" fillId="0" borderId="1" xfId="0" applyNumberFormat="1" applyBorder="1" applyAlignment="1">
      <alignment horizontal="center"/>
    </xf>
    <xf numFmtId="164" fontId="0" fillId="3" borderId="1" xfId="0" applyNumberFormat="1" applyFill="1" applyBorder="1" applyAlignment="1">
      <alignment horizontal="center"/>
    </xf>
    <xf numFmtId="0" fontId="0" fillId="3" borderId="1" xfId="0" applyFill="1" applyBorder="1" applyAlignment="1">
      <alignment horizontal="center"/>
    </xf>
    <xf numFmtId="0" fontId="0" fillId="0" borderId="0" xfId="0" quotePrefix="1"/>
    <xf numFmtId="0" fontId="5" fillId="0" borderId="0" xfId="0" applyFont="1"/>
    <xf numFmtId="164" fontId="0" fillId="0" borderId="0" xfId="0" applyNumberForma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0" fillId="0" borderId="0" xfId="0" applyBorder="1" applyAlignment="1">
      <alignment horizontal="center"/>
    </xf>
    <xf numFmtId="0" fontId="0" fillId="0" borderId="0" xfId="0" applyBorder="1"/>
    <xf numFmtId="164" fontId="0" fillId="0" borderId="0" xfId="0" applyNumberFormat="1" applyBorder="1" applyAlignment="1">
      <alignment horizontal="center"/>
    </xf>
    <xf numFmtId="0" fontId="1" fillId="0" borderId="1" xfId="0" applyFont="1" applyFill="1" applyBorder="1" applyAlignment="1">
      <alignment horizontal="center" wrapText="1"/>
    </xf>
    <xf numFmtId="1" fontId="0" fillId="0" borderId="1" xfId="0" applyNumberFormat="1" applyBorder="1"/>
    <xf numFmtId="0" fontId="0" fillId="4" borderId="1" xfId="0" applyFill="1" applyBorder="1" applyAlignment="1">
      <alignment horizontal="center"/>
    </xf>
    <xf numFmtId="0" fontId="0" fillId="2" borderId="1" xfId="0" applyFill="1" applyBorder="1" applyAlignment="1">
      <alignment horizontal="center"/>
    </xf>
    <xf numFmtId="0" fontId="2" fillId="0" borderId="0" xfId="0" applyFont="1" applyAlignment="1">
      <alignment vertical="top" wrapText="1"/>
    </xf>
    <xf numFmtId="0" fontId="0" fillId="0" borderId="0" xfId="0" applyAlignment="1">
      <alignment wrapText="1"/>
    </xf>
  </cellXfs>
  <cellStyles count="1">
    <cellStyle name="Standard" xfId="0" builtinId="0"/>
  </cellStyles>
  <dxfs count="0"/>
  <tableStyles count="0" defaultTableStyle="TableStyleMedium2" defaultPivotStyle="PivotStyleLight16"/>
  <colors>
    <mruColors>
      <color rgb="FFFFFF99"/>
      <color rgb="FFFFFFCC"/>
      <color rgb="FFFF66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workbookViewId="0">
      <selection activeCell="L6" sqref="L6"/>
    </sheetView>
  </sheetViews>
  <sheetFormatPr baseColWidth="10" defaultColWidth="9.140625" defaultRowHeight="15" x14ac:dyDescent="0.25"/>
  <cols>
    <col min="1" max="1" width="17.42578125" customWidth="1"/>
    <col min="2" max="2" width="11.7109375" customWidth="1"/>
    <col min="3" max="3" width="15.85546875" bestFit="1" customWidth="1"/>
    <col min="4" max="4" width="16.85546875" bestFit="1" customWidth="1"/>
    <col min="5" max="6" width="17.28515625" bestFit="1" customWidth="1"/>
    <col min="7" max="7" width="2.7109375" customWidth="1"/>
    <col min="8" max="8" width="9.5703125" bestFit="1" customWidth="1"/>
    <col min="9" max="9" width="8.7109375" bestFit="1" customWidth="1"/>
    <col min="10" max="10" width="2.42578125" customWidth="1"/>
  </cols>
  <sheetData>
    <row r="1" spans="1:13" ht="21" x14ac:dyDescent="0.35">
      <c r="A1" s="1" t="s">
        <v>11</v>
      </c>
    </row>
    <row r="2" spans="1:13" ht="15.75" customHeight="1" x14ac:dyDescent="0.35">
      <c r="A2" s="1"/>
    </row>
    <row r="3" spans="1:13" ht="62.25" customHeight="1" x14ac:dyDescent="0.25">
      <c r="A3" s="20" t="s">
        <v>17</v>
      </c>
      <c r="B3" s="21"/>
      <c r="C3" s="21"/>
      <c r="D3" s="21"/>
      <c r="E3" s="21"/>
      <c r="F3" s="21"/>
      <c r="G3" s="21"/>
      <c r="H3" s="21"/>
      <c r="I3" s="21"/>
    </row>
    <row r="4" spans="1:13" ht="15.75" customHeight="1" x14ac:dyDescent="0.35">
      <c r="A4" s="1"/>
    </row>
    <row r="6" spans="1:13" s="14" customFormat="1" ht="30" x14ac:dyDescent="0.25">
      <c r="A6" s="2"/>
      <c r="B6" s="10" t="s">
        <v>1</v>
      </c>
      <c r="C6" s="11" t="s">
        <v>12</v>
      </c>
      <c r="D6" s="11" t="s">
        <v>13</v>
      </c>
      <c r="E6" s="11" t="s">
        <v>14</v>
      </c>
      <c r="F6" s="11" t="s">
        <v>15</v>
      </c>
      <c r="G6" s="12"/>
      <c r="H6" s="11" t="s">
        <v>10</v>
      </c>
      <c r="I6" s="11" t="s">
        <v>9</v>
      </c>
      <c r="J6" s="3"/>
      <c r="K6" s="16" t="s">
        <v>16</v>
      </c>
    </row>
    <row r="7" spans="1:13" s="14" customFormat="1" x14ac:dyDescent="0.25">
      <c r="A7" s="3"/>
      <c r="B7" s="3"/>
      <c r="C7" s="3">
        <v>0</v>
      </c>
      <c r="D7" s="3">
        <v>2.028</v>
      </c>
      <c r="E7" s="3">
        <v>10.9</v>
      </c>
      <c r="F7" s="19">
        <v>84.2</v>
      </c>
      <c r="G7" s="3"/>
      <c r="H7" s="3"/>
      <c r="I7" s="3"/>
      <c r="J7" s="3"/>
      <c r="K7" s="3"/>
    </row>
    <row r="8" spans="1:13" s="14" customFormat="1" x14ac:dyDescent="0.25">
      <c r="A8" s="3" t="s">
        <v>0</v>
      </c>
      <c r="B8" s="5">
        <v>21.1</v>
      </c>
      <c r="C8" s="6">
        <v>8021007</v>
      </c>
      <c r="D8" s="18"/>
      <c r="E8" s="18"/>
      <c r="F8" s="6">
        <v>10013668</v>
      </c>
      <c r="G8" s="3"/>
      <c r="H8" s="2">
        <f>C8</f>
        <v>8021007</v>
      </c>
      <c r="I8" s="4">
        <f>(F8 - C8) / ($F$7-$C$7)</f>
        <v>23665.807600950116</v>
      </c>
      <c r="J8" s="3"/>
      <c r="K8" s="17">
        <f>1000/I8*1000</f>
        <v>42.255054924043783</v>
      </c>
    </row>
    <row r="9" spans="1:13" s="14" customFormat="1" x14ac:dyDescent="0.25">
      <c r="A9" s="3" t="s">
        <v>2</v>
      </c>
      <c r="B9" s="5">
        <v>21.1</v>
      </c>
      <c r="C9" s="6">
        <v>8589082</v>
      </c>
      <c r="D9" s="18"/>
      <c r="E9" s="18"/>
      <c r="F9" s="6">
        <v>10616328</v>
      </c>
      <c r="G9" s="3"/>
      <c r="H9" s="2">
        <f>C9</f>
        <v>8589082</v>
      </c>
      <c r="I9" s="4">
        <f>(F9 - C9) / ($F$7-$C$7)</f>
        <v>24076.555819477435</v>
      </c>
      <c r="J9" s="3"/>
      <c r="K9" s="17">
        <f>1000/I9*1000</f>
        <v>41.534179867662829</v>
      </c>
    </row>
    <row r="10" spans="1:13" s="14" customFormat="1" x14ac:dyDescent="0.25">
      <c r="A10" s="3" t="s">
        <v>3</v>
      </c>
      <c r="B10" s="5">
        <v>21.1</v>
      </c>
      <c r="C10" s="6">
        <v>8794202</v>
      </c>
      <c r="D10" s="18"/>
      <c r="E10" s="18"/>
      <c r="F10" s="6">
        <v>10981542</v>
      </c>
      <c r="G10" s="3"/>
      <c r="H10" s="2">
        <f>C10</f>
        <v>8794202</v>
      </c>
      <c r="I10" s="4">
        <f>(F10 - C10) / ($F$7-$C$7)</f>
        <v>25977.909738717339</v>
      </c>
      <c r="J10" s="3"/>
      <c r="K10" s="17">
        <f>1000/I10*1000</f>
        <v>38.494244150429289</v>
      </c>
    </row>
    <row r="11" spans="1:13" s="14" customFormat="1" x14ac:dyDescent="0.25">
      <c r="H11" s="13"/>
      <c r="I11" s="15"/>
    </row>
    <row r="13" spans="1:13" x14ac:dyDescent="0.25">
      <c r="A13" t="s">
        <v>5</v>
      </c>
      <c r="B13" t="s">
        <v>6</v>
      </c>
    </row>
    <row r="15" spans="1:13" x14ac:dyDescent="0.25">
      <c r="A15" s="8" t="s">
        <v>18</v>
      </c>
    </row>
    <row r="16" spans="1:13" x14ac:dyDescent="0.25">
      <c r="A16" t="s">
        <v>4</v>
      </c>
      <c r="B16" s="7" t="str">
        <f>"Errechnetes Gewicht =  ( ( ( HX711 Counter  -  "  &amp;  TEXT(H8, "#####0.0") &amp;  " )  /  " &amp;  TEXT( I8, "#####0.0")  &amp;  ") "</f>
        <v xml:space="preserve">Errechnetes Gewicht =  ( ( ( HX711 Counter  -  8021007.0 )  /  23665.8) </v>
      </c>
      <c r="F16" t="str">
        <f>" +     (( " &amp;  TEXT(B8, "#####0.0") &amp; " - Aktuelle Temperatur) * Temperaturkomp_Rot)  )"</f>
        <v xml:space="preserve"> +     (( 21.1 - Aktuelle Temperatur) * Temperaturkomp_Rot)  )</v>
      </c>
      <c r="M16" t="str">
        <f>"    -    TaraRot"</f>
        <v xml:space="preserve">    -    TaraRot</v>
      </c>
    </row>
    <row r="17" spans="1:13" x14ac:dyDescent="0.25">
      <c r="A17" t="s">
        <v>7</v>
      </c>
      <c r="B17" s="7" t="str">
        <f t="shared" ref="B17:B18" si="0">"Errechnetes Gewicht =  ( ( ( HX711 Counter  -  "  &amp;  TEXT(H9, "#####0.0") &amp;  " )  /  " &amp;  TEXT( I9, "#####0.0")  &amp;  ") "</f>
        <v xml:space="preserve">Errechnetes Gewicht =  ( ( ( HX711 Counter  -  8589082.0 )  /  24076.6) </v>
      </c>
      <c r="F17" t="str">
        <f>" +     (( " &amp;  TEXT(B9, "#####0.0") &amp; " - Aktuelle Temperatur) * Temperaturkomp_Gelb)  )"</f>
        <v xml:space="preserve"> +     (( 21.1 - Aktuelle Temperatur) * Temperaturkomp_Gelb)  )</v>
      </c>
      <c r="M17" t="str">
        <f>"    -    TaraGelb"</f>
        <v xml:space="preserve">    -    TaraGelb</v>
      </c>
    </row>
    <row r="18" spans="1:13" x14ac:dyDescent="0.25">
      <c r="A18" t="s">
        <v>8</v>
      </c>
      <c r="B18" s="7" t="str">
        <f t="shared" si="0"/>
        <v xml:space="preserve">Errechnetes Gewicht =  ( ( ( HX711 Counter  -  8794202.0 )  /  25977.9) </v>
      </c>
      <c r="F18" t="str">
        <f>" +     (( " &amp;  TEXT(B10, "#####0.0") &amp; " - Aktuelle Temperatur) * Temperaturkomp_Blau)  )"</f>
        <v xml:space="preserve"> +     (( 21.1 - Aktuelle Temperatur) * Temperaturkomp_Blau)  )</v>
      </c>
      <c r="M18" t="str">
        <f>"    -    TaraBlau"</f>
        <v xml:space="preserve">    -    TaraBlau</v>
      </c>
    </row>
    <row r="20" spans="1:13" x14ac:dyDescent="0.25">
      <c r="B20" s="9"/>
    </row>
  </sheetData>
  <mergeCells count="1">
    <mergeCell ref="A3:I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cp:lastModifiedBy>
  <dcterms:created xsi:type="dcterms:W3CDTF">2015-06-05T18:19:34Z</dcterms:created>
  <dcterms:modified xsi:type="dcterms:W3CDTF">2021-05-16T11:56:44Z</dcterms:modified>
</cp:coreProperties>
</file>